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da8339efc646aac/Dokument/SBG 2021/"/>
    </mc:Choice>
  </mc:AlternateContent>
  <xr:revisionPtr revIDLastSave="0" documentId="8_{E2488696-8705-45A8-A0CD-E19A0F482A74}" xr6:coauthVersionLast="46" xr6:coauthVersionMax="46" xr10:uidLastSave="{00000000-0000-0000-0000-000000000000}"/>
  <bookViews>
    <workbookView xWindow="-103" yWindow="-103" windowWidth="16663" windowHeight="8863" xr2:uid="{1B429B2F-2C5D-405E-8EF8-804EA7705074}"/>
  </bookViews>
  <sheets>
    <sheet name="Org bidrag 2021 till medlem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7" i="1" l="1"/>
  <c r="M77" i="1"/>
  <c r="D5" i="1"/>
  <c r="F5" i="1" s="1"/>
  <c r="I5" i="1" s="1"/>
  <c r="G3" i="1"/>
  <c r="I3" i="1" s="1"/>
  <c r="F14" i="1" l="1"/>
  <c r="H14" i="1"/>
  <c r="H15" i="1"/>
  <c r="F17" i="1"/>
  <c r="H17" i="1"/>
  <c r="H18" i="1"/>
  <c r="I18" i="1" s="1"/>
  <c r="K18" i="1" s="1"/>
  <c r="F19" i="1"/>
  <c r="H19" i="1"/>
  <c r="F20" i="1"/>
  <c r="H20" i="1"/>
  <c r="I20" i="1" s="1"/>
  <c r="K20" i="1" s="1"/>
  <c r="F22" i="1"/>
  <c r="H22" i="1"/>
  <c r="H23" i="1"/>
  <c r="F25" i="1"/>
  <c r="H25" i="1"/>
  <c r="F26" i="1"/>
  <c r="H26" i="1"/>
  <c r="F28" i="1"/>
  <c r="H28" i="1"/>
  <c r="F29" i="1"/>
  <c r="H29" i="1"/>
  <c r="F30" i="1"/>
  <c r="H30" i="1"/>
  <c r="F32" i="1"/>
  <c r="H32" i="1"/>
  <c r="F33" i="1"/>
  <c r="H33" i="1"/>
  <c r="F35" i="1"/>
  <c r="H35" i="1"/>
  <c r="H36" i="1"/>
  <c r="F38" i="1"/>
  <c r="H38" i="1"/>
  <c r="H39" i="1"/>
  <c r="F41" i="1"/>
  <c r="H41" i="1"/>
  <c r="F42" i="1"/>
  <c r="H42" i="1"/>
  <c r="H44" i="1"/>
  <c r="F45" i="1"/>
  <c r="H45" i="1"/>
  <c r="F47" i="1"/>
  <c r="H47" i="1"/>
  <c r="F48" i="1"/>
  <c r="H48" i="1"/>
  <c r="F50" i="1"/>
  <c r="H50" i="1"/>
  <c r="F51" i="1"/>
  <c r="H51" i="1"/>
  <c r="F53" i="1"/>
  <c r="H53" i="1"/>
  <c r="F54" i="1"/>
  <c r="H54" i="1"/>
  <c r="F55" i="1"/>
  <c r="H55" i="1"/>
  <c r="F57" i="1"/>
  <c r="H57" i="1"/>
  <c r="F59" i="1"/>
  <c r="H59" i="1"/>
  <c r="F60" i="1"/>
  <c r="H60" i="1"/>
  <c r="F61" i="1"/>
  <c r="H61" i="1"/>
  <c r="F63" i="1"/>
  <c r="H63" i="1"/>
  <c r="H64" i="1"/>
  <c r="F66" i="1"/>
  <c r="H66" i="1"/>
  <c r="H67" i="1"/>
  <c r="F68" i="1"/>
  <c r="H68" i="1"/>
  <c r="F70" i="1"/>
  <c r="H70" i="1"/>
  <c r="F71" i="1"/>
  <c r="H71" i="1"/>
  <c r="F73" i="1"/>
  <c r="H73" i="1"/>
  <c r="F74" i="1"/>
  <c r="H74" i="1"/>
  <c r="D77" i="1"/>
  <c r="A95" i="1"/>
  <c r="A97" i="1" s="1"/>
  <c r="A99" i="1" s="1"/>
  <c r="D100" i="1"/>
  <c r="I66" i="1" l="1"/>
  <c r="K66" i="1" s="1"/>
  <c r="I30" i="1"/>
  <c r="K30" i="1" s="1"/>
  <c r="I25" i="1"/>
  <c r="K25" i="1" s="1"/>
  <c r="I22" i="1"/>
  <c r="I19" i="1"/>
  <c r="K19" i="1" s="1"/>
  <c r="I14" i="1"/>
  <c r="I74" i="1"/>
  <c r="K74" i="1" s="1"/>
  <c r="I68" i="1"/>
  <c r="K68" i="1" s="1"/>
  <c r="I29" i="1"/>
  <c r="K29" i="1" s="1"/>
  <c r="I73" i="1"/>
  <c r="K73" i="1" s="1"/>
  <c r="I70" i="1"/>
  <c r="K70" i="1" s="1"/>
  <c r="I51" i="1"/>
  <c r="K51" i="1" s="1"/>
  <c r="I63" i="1"/>
  <c r="K63" i="1" s="1"/>
  <c r="I61" i="1"/>
  <c r="K61" i="1" s="1"/>
  <c r="I48" i="1"/>
  <c r="K48" i="1" s="1"/>
  <c r="I45" i="1"/>
  <c r="K45" i="1" s="1"/>
  <c r="I38" i="1"/>
  <c r="K38" i="1" s="1"/>
  <c r="I60" i="1"/>
  <c r="K60" i="1" s="1"/>
  <c r="I57" i="1"/>
  <c r="K57" i="1" s="1"/>
  <c r="I42" i="1"/>
  <c r="K42" i="1" s="1"/>
  <c r="I35" i="1"/>
  <c r="K35" i="1" s="1"/>
  <c r="I32" i="1"/>
  <c r="K32" i="1" s="1"/>
  <c r="I55" i="1"/>
  <c r="K55" i="1" s="1"/>
  <c r="I53" i="1"/>
  <c r="K53" i="1" s="1"/>
  <c r="I50" i="1"/>
  <c r="K50" i="1" s="1"/>
  <c r="I41" i="1"/>
  <c r="K41" i="1" s="1"/>
  <c r="I71" i="1"/>
  <c r="K71" i="1" s="1"/>
  <c r="I59" i="1"/>
  <c r="K59" i="1" s="1"/>
  <c r="I54" i="1"/>
  <c r="K54" i="1" s="1"/>
  <c r="I47" i="1"/>
  <c r="K47" i="1" s="1"/>
  <c r="I33" i="1"/>
  <c r="K33" i="1" s="1"/>
  <c r="I26" i="1"/>
  <c r="K26" i="1" s="1"/>
  <c r="I28" i="1"/>
  <c r="K28" i="1" s="1"/>
  <c r="F44" i="1"/>
  <c r="I44" i="1" s="1"/>
  <c r="K44" i="1" s="1"/>
  <c r="A101" i="1"/>
  <c r="F24" i="1" s="1"/>
  <c r="H13" i="1"/>
  <c r="H16" i="1"/>
  <c r="H24" i="1"/>
  <c r="H27" i="1"/>
  <c r="H31" i="1"/>
  <c r="H34" i="1"/>
  <c r="H37" i="1"/>
  <c r="H40" i="1"/>
  <c r="H43" i="1"/>
  <c r="H46" i="1"/>
  <c r="H49" i="1"/>
  <c r="H52" i="1"/>
  <c r="H56" i="1"/>
  <c r="H58" i="1"/>
  <c r="H62" i="1"/>
  <c r="H65" i="1"/>
  <c r="H69" i="1"/>
  <c r="H72" i="1"/>
  <c r="H75" i="1"/>
  <c r="F58" i="1"/>
  <c r="F31" i="1"/>
  <c r="H21" i="1"/>
  <c r="F13" i="1" l="1"/>
  <c r="F34" i="1"/>
  <c r="F64" i="1"/>
  <c r="I64" i="1" s="1"/>
  <c r="K64" i="1" s="1"/>
  <c r="F16" i="1"/>
  <c r="I16" i="1" s="1"/>
  <c r="K16" i="1" s="1"/>
  <c r="F43" i="1"/>
  <c r="I43" i="1" s="1"/>
  <c r="K43" i="1" s="1"/>
  <c r="F72" i="1"/>
  <c r="F46" i="1"/>
  <c r="F75" i="1"/>
  <c r="I75" i="1" s="1"/>
  <c r="K75" i="1" s="1"/>
  <c r="F21" i="1"/>
  <c r="I31" i="1"/>
  <c r="K31" i="1" s="1"/>
  <c r="F65" i="1"/>
  <c r="I13" i="1"/>
  <c r="K13" i="1" s="1"/>
  <c r="F37" i="1"/>
  <c r="I37" i="1" s="1"/>
  <c r="K37" i="1" s="1"/>
  <c r="F49" i="1"/>
  <c r="I49" i="1" s="1"/>
  <c r="K49" i="1" s="1"/>
  <c r="F67" i="1"/>
  <c r="I67" i="1" s="1"/>
  <c r="K67" i="1" s="1"/>
  <c r="F27" i="1"/>
  <c r="I27" i="1" s="1"/>
  <c r="K27" i="1" s="1"/>
  <c r="F23" i="1"/>
  <c r="I23" i="1" s="1"/>
  <c r="K23" i="1" s="1"/>
  <c r="F40" i="1"/>
  <c r="I40" i="1" s="1"/>
  <c r="K40" i="1" s="1"/>
  <c r="F52" i="1"/>
  <c r="I52" i="1" s="1"/>
  <c r="K52" i="1" s="1"/>
  <c r="F69" i="1"/>
  <c r="I69" i="1" s="1"/>
  <c r="K69" i="1" s="1"/>
  <c r="F36" i="1"/>
  <c r="I36" i="1" s="1"/>
  <c r="K36" i="1" s="1"/>
  <c r="F39" i="1"/>
  <c r="I39" i="1" s="1"/>
  <c r="K39" i="1" s="1"/>
  <c r="I24" i="1"/>
  <c r="K24" i="1" s="1"/>
  <c r="F15" i="1"/>
  <c r="I15" i="1" s="1"/>
  <c r="F62" i="1"/>
  <c r="I62" i="1" s="1"/>
  <c r="K62" i="1" s="1"/>
  <c r="F56" i="1"/>
  <c r="I56" i="1" s="1"/>
  <c r="K56" i="1" s="1"/>
  <c r="I65" i="1"/>
  <c r="K65" i="1" s="1"/>
  <c r="I58" i="1"/>
  <c r="K58" i="1" s="1"/>
  <c r="I72" i="1"/>
  <c r="K72" i="1" s="1"/>
  <c r="I34" i="1"/>
  <c r="K34" i="1" s="1"/>
  <c r="I46" i="1"/>
  <c r="K46" i="1" s="1"/>
  <c r="I21" i="1"/>
  <c r="K21" i="1" s="1"/>
</calcChain>
</file>

<file path=xl/sharedStrings.xml><?xml version="1.0" encoding="utf-8"?>
<sst xmlns="http://schemas.openxmlformats.org/spreadsheetml/2006/main" count="95" uniqueCount="69">
  <si>
    <t>medlemmar</t>
  </si>
  <si>
    <t>totalt</t>
  </si>
  <si>
    <t>Corona</t>
  </si>
  <si>
    <t>grundbidrag</t>
  </si>
  <si>
    <t>Fördelning</t>
  </si>
  <si>
    <t xml:space="preserve"> </t>
  </si>
  <si>
    <t>Ludvika</t>
  </si>
  <si>
    <t xml:space="preserve">Samnak Song </t>
  </si>
  <si>
    <t>Eslöv</t>
  </si>
  <si>
    <t>Wat Sanghabaremee</t>
  </si>
  <si>
    <t>Borlänge</t>
  </si>
  <si>
    <t>Prakatbuddhakon</t>
  </si>
  <si>
    <t>Thaiföreningen</t>
  </si>
  <si>
    <t>Göteborg</t>
  </si>
  <si>
    <t>Dhamma</t>
  </si>
  <si>
    <t>Buddha Saddha</t>
  </si>
  <si>
    <t>Fredrika</t>
  </si>
  <si>
    <t>Budd för Lappland</t>
  </si>
  <si>
    <t>Stockholm</t>
  </si>
  <si>
    <t>3 Juveler</t>
  </si>
  <si>
    <t>Rosersberg</t>
  </si>
  <si>
    <t>BLIA</t>
  </si>
  <si>
    <t>Vietnamesiska</t>
  </si>
  <si>
    <t>Hjortkvarn</t>
  </si>
  <si>
    <t>Burmesiska Buddhistföreningen</t>
  </si>
  <si>
    <t>Tibetansk Buddhism</t>
  </si>
  <si>
    <t xml:space="preserve">Föreningen för </t>
  </si>
  <si>
    <t>Malmö Lund</t>
  </si>
  <si>
    <t>Karma Yönten ling</t>
  </si>
  <si>
    <t>Brunflo</t>
  </si>
  <si>
    <t>Wat Pha Skjai</t>
  </si>
  <si>
    <t>Samfundet</t>
  </si>
  <si>
    <t>Zenbuddhistiska</t>
  </si>
  <si>
    <t>Haninge</t>
  </si>
  <si>
    <t>Wat Santinivas</t>
  </si>
  <si>
    <t>Triratna</t>
  </si>
  <si>
    <t>Buddhistiska Gemenskapen</t>
  </si>
  <si>
    <t>Vipassanagruppen</t>
  </si>
  <si>
    <t>Chöling, Stockholm</t>
  </si>
  <si>
    <t>Sakya Changchub</t>
  </si>
  <si>
    <t>Gyaltsen, Hägersten</t>
  </si>
  <si>
    <t>Karme Tempe</t>
  </si>
  <si>
    <t>Järfälla</t>
  </si>
  <si>
    <t>Vihara-föreningen</t>
  </si>
  <si>
    <t>Buddhistiska</t>
  </si>
  <si>
    <t>Värmdö</t>
  </si>
  <si>
    <t>Buddhistföreningen</t>
  </si>
  <si>
    <t>kvartal</t>
  </si>
  <si>
    <t>Thailändska</t>
  </si>
  <si>
    <t>Totalt</t>
  </si>
  <si>
    <t>Grundbidrag</t>
  </si>
  <si>
    <t>Medlemsbidrag</t>
  </si>
  <si>
    <t>Bidragsunderlag</t>
  </si>
  <si>
    <t>Lokal verksamhet</t>
  </si>
  <si>
    <t>Central verksamhet</t>
  </si>
  <si>
    <t>SST bidrag</t>
  </si>
  <si>
    <t>SST</t>
  </si>
  <si>
    <t>Fördelning organistationsbidrag 2021</t>
  </si>
  <si>
    <t>Extra</t>
  </si>
  <si>
    <t>Totalt SST</t>
  </si>
  <si>
    <t xml:space="preserve">Totalt </t>
  </si>
  <si>
    <t>Grundbidrag 20% fördelat på 13 grupper med under 500 medlemmar</t>
  </si>
  <si>
    <t>A = antal medlemmar</t>
  </si>
  <si>
    <t>B = antal övriga regelbundna besökare</t>
  </si>
  <si>
    <t>A+B</t>
  </si>
  <si>
    <t>A</t>
  </si>
  <si>
    <t>B</t>
  </si>
  <si>
    <t>Per</t>
  </si>
  <si>
    <t>f.d. VBV Stockholm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</si>
</sst>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1" fontId="0" fillId="0" borderId="0" xfId="0" applyNumberFormat="1"/>
    <xf numFmtId="3" fontId="0" fillId="0" borderId="0" xfId="0" applyNumberFormat="1"/>
    <xf numFmtId="10" fontId="0" fillId="0" borderId="0" xfId="0" applyNumberFormat="1"/>
    <xf numFmtId="9" fontId="0" fillId="0" borderId="0" xfId="0" applyNumberForma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2" fontId="0" fillId="0" borderId="0" xfId="0" applyNumberFormat="1"/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10" fontId="1" fillId="0" borderId="0" xfId="0" applyNumberFormat="1" applyFont="1"/>
    <xf numFmtId="10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/>
    <xf numFmtId="0" fontId="0" fillId="0" borderId="0" xfId="0" applyAlignment="1">
      <alignment horizontal="right"/>
    </xf>
    <xf numFmtId="0" fontId="6" fillId="0" borderId="0" xfId="0" applyFont="1"/>
    <xf numFmtId="3" fontId="6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7597EA-A8B1-4D0A-855C-85EE94907E2D}">
  <dimension ref="A1:M101"/>
  <sheetViews>
    <sheetView tabSelected="1" topLeftCell="A67" zoomScale="95" zoomScaleNormal="95" workbookViewId="0">
      <selection activeCell="A79" sqref="A79:XFD79"/>
    </sheetView>
  </sheetViews>
  <sheetFormatPr defaultRowHeight="14.6" x14ac:dyDescent="0.4"/>
  <cols>
    <col min="1" max="1" width="9.84375" bestFit="1" customWidth="1"/>
    <col min="4" max="4" width="10.69140625" customWidth="1"/>
    <col min="5" max="5" width="9" customWidth="1"/>
    <col min="6" max="6" width="13.53515625" customWidth="1"/>
    <col min="7" max="7" width="12.07421875" customWidth="1"/>
    <col min="8" max="8" width="8.4609375" customWidth="1"/>
    <col min="9" max="9" width="10.53515625" customWidth="1"/>
    <col min="10" max="10" width="12" bestFit="1" customWidth="1"/>
    <col min="12" max="12" width="6.921875" customWidth="1"/>
    <col min="13" max="13" width="6.765625" customWidth="1"/>
  </cols>
  <sheetData>
    <row r="1" spans="1:13" ht="18.45" x14ac:dyDescent="0.5">
      <c r="A1" s="12"/>
      <c r="B1" s="12" t="s">
        <v>57</v>
      </c>
      <c r="C1" s="12"/>
      <c r="D1" s="12"/>
      <c r="E1" s="12"/>
      <c r="F1" s="13"/>
      <c r="G1" s="12"/>
      <c r="H1" s="12"/>
      <c r="I1" s="12"/>
    </row>
    <row r="2" spans="1:13" ht="18.45" x14ac:dyDescent="0.5">
      <c r="A2" s="12"/>
      <c r="B2" s="12"/>
      <c r="C2" s="12"/>
      <c r="D2" s="12"/>
      <c r="E2" s="14" t="s">
        <v>56</v>
      </c>
      <c r="F2" s="14" t="s">
        <v>58</v>
      </c>
      <c r="G2" s="14" t="s">
        <v>59</v>
      </c>
      <c r="H2" s="14" t="s">
        <v>2</v>
      </c>
      <c r="I2" s="14" t="s">
        <v>60</v>
      </c>
    </row>
    <row r="3" spans="1:13" x14ac:dyDescent="0.4">
      <c r="B3" t="s">
        <v>55</v>
      </c>
      <c r="D3" s="22">
        <v>704840</v>
      </c>
      <c r="E3" s="21">
        <v>683151</v>
      </c>
      <c r="F3" s="21">
        <v>21689</v>
      </c>
      <c r="G3" s="21">
        <f>SUM(E3:F3)</f>
        <v>704840</v>
      </c>
      <c r="H3" s="21">
        <v>329207</v>
      </c>
      <c r="I3" s="21">
        <f>SUM(G3:H3)</f>
        <v>1034047</v>
      </c>
    </row>
    <row r="4" spans="1:13" x14ac:dyDescent="0.4">
      <c r="B4" t="s">
        <v>54</v>
      </c>
      <c r="D4">
        <v>70484</v>
      </c>
    </row>
    <row r="5" spans="1:13" x14ac:dyDescent="0.4">
      <c r="B5" t="s">
        <v>53</v>
      </c>
      <c r="D5" s="2">
        <f>SUM(D3-D4)</f>
        <v>634356</v>
      </c>
      <c r="E5" s="4">
        <v>0.2</v>
      </c>
      <c r="F5">
        <f>SUM(D5*20%)</f>
        <v>126871.20000000001</v>
      </c>
      <c r="G5">
        <v>13</v>
      </c>
      <c r="I5">
        <f>SUM(F5/G5)</f>
        <v>9759.3230769230777</v>
      </c>
      <c r="J5" t="s">
        <v>3</v>
      </c>
    </row>
    <row r="6" spans="1:13" x14ac:dyDescent="0.4">
      <c r="C6" t="s">
        <v>5</v>
      </c>
    </row>
    <row r="7" spans="1:13" x14ac:dyDescent="0.4">
      <c r="B7" s="9" t="s">
        <v>61</v>
      </c>
    </row>
    <row r="8" spans="1:13" x14ac:dyDescent="0.4">
      <c r="B8" s="5" t="s">
        <v>62</v>
      </c>
      <c r="D8" s="5" t="s">
        <v>63</v>
      </c>
      <c r="F8" s="5"/>
    </row>
    <row r="9" spans="1:13" x14ac:dyDescent="0.4">
      <c r="G9" t="s">
        <v>5</v>
      </c>
    </row>
    <row r="10" spans="1:13" x14ac:dyDescent="0.4">
      <c r="B10" t="s">
        <v>52</v>
      </c>
      <c r="D10" s="18" t="s">
        <v>64</v>
      </c>
      <c r="F10" t="s">
        <v>51</v>
      </c>
      <c r="G10" t="s">
        <v>50</v>
      </c>
      <c r="H10" t="s">
        <v>2</v>
      </c>
      <c r="I10" s="11" t="s">
        <v>49</v>
      </c>
      <c r="K10" s="11" t="s">
        <v>67</v>
      </c>
      <c r="L10" s="16" t="s">
        <v>65</v>
      </c>
      <c r="M10" s="17" t="s">
        <v>66</v>
      </c>
    </row>
    <row r="11" spans="1:13" x14ac:dyDescent="0.4">
      <c r="K11" s="11" t="s">
        <v>47</v>
      </c>
    </row>
    <row r="12" spans="1:13" x14ac:dyDescent="0.4">
      <c r="A12">
        <v>1</v>
      </c>
      <c r="B12" t="s">
        <v>48</v>
      </c>
      <c r="D12" s="7"/>
      <c r="F12" s="10"/>
      <c r="I12" s="2"/>
    </row>
    <row r="13" spans="1:13" x14ac:dyDescent="0.4">
      <c r="B13" t="s">
        <v>46</v>
      </c>
      <c r="D13" s="5">
        <v>2657</v>
      </c>
      <c r="F13" s="2">
        <f>SUM(D13*A101)</f>
        <v>113547.31452631579</v>
      </c>
      <c r="H13" s="1">
        <f>SUM(D13*D100)</f>
        <v>73659.199915789475</v>
      </c>
      <c r="I13" s="2">
        <f>SUM(F13:H13)</f>
        <v>187206.51444210525</v>
      </c>
      <c r="K13" s="2">
        <f>SUM(I13/4)</f>
        <v>46801.628610526313</v>
      </c>
      <c r="L13" s="5">
        <v>1707</v>
      </c>
      <c r="M13" s="5">
        <v>950</v>
      </c>
    </row>
    <row r="14" spans="1:13" x14ac:dyDescent="0.4">
      <c r="B14" t="s">
        <v>45</v>
      </c>
      <c r="F14" s="2">
        <f>SUM(D14*A100)</f>
        <v>0</v>
      </c>
      <c r="H14" s="1">
        <f>SUM(D14*D101)</f>
        <v>0</v>
      </c>
      <c r="I14" s="2">
        <f>SUM(F14:H14)</f>
        <v>0</v>
      </c>
      <c r="K14" s="2" t="s">
        <v>5</v>
      </c>
      <c r="L14" s="5"/>
      <c r="M14" s="5"/>
    </row>
    <row r="15" spans="1:13" x14ac:dyDescent="0.4">
      <c r="D15" s="9"/>
      <c r="F15" s="2">
        <f>SUM(D15*A101)</f>
        <v>0</v>
      </c>
      <c r="H15" s="1">
        <f>SUM(D15*D102)</f>
        <v>0</v>
      </c>
      <c r="I15" s="2">
        <f>SUM(F15:H15)</f>
        <v>0</v>
      </c>
      <c r="K15" s="2" t="s">
        <v>5</v>
      </c>
      <c r="L15" s="15"/>
      <c r="M15" s="5"/>
    </row>
    <row r="16" spans="1:13" x14ac:dyDescent="0.4">
      <c r="A16">
        <v>2</v>
      </c>
      <c r="B16" t="s">
        <v>44</v>
      </c>
      <c r="D16" s="6">
        <v>1250</v>
      </c>
      <c r="F16" s="2">
        <f>SUM(D16*A101)</f>
        <v>53418.947368421053</v>
      </c>
      <c r="G16" t="s">
        <v>5</v>
      </c>
      <c r="H16" s="1">
        <f>SUM(D16*D100)</f>
        <v>34653.368421052633</v>
      </c>
      <c r="I16" s="2">
        <f>SUM(F16:H16)</f>
        <v>88072.31578947368</v>
      </c>
      <c r="K16" s="2">
        <f>SUM(I16/4)</f>
        <v>22018.07894736842</v>
      </c>
      <c r="L16" s="5">
        <v>1250</v>
      </c>
      <c r="M16" s="5">
        <v>0</v>
      </c>
    </row>
    <row r="17" spans="1:13" x14ac:dyDescent="0.4">
      <c r="B17" t="s">
        <v>43</v>
      </c>
      <c r="F17" s="2">
        <f>SUM(D17*A103)</f>
        <v>0</v>
      </c>
      <c r="H17" s="1">
        <f>SUM(D17*D104)</f>
        <v>0</v>
      </c>
      <c r="I17" s="2" t="s">
        <v>5</v>
      </c>
      <c r="K17" s="2" t="s">
        <v>5</v>
      </c>
      <c r="L17" s="5"/>
      <c r="M17" s="5"/>
    </row>
    <row r="18" spans="1:13" x14ac:dyDescent="0.4">
      <c r="B18" t="s">
        <v>42</v>
      </c>
      <c r="F18" s="2" t="s">
        <v>5</v>
      </c>
      <c r="H18" s="1">
        <f>SUM(D18*D105)</f>
        <v>0</v>
      </c>
      <c r="I18" s="2">
        <f t="shared" ref="I18:I49" si="0">SUM(F18:H18)</f>
        <v>0</v>
      </c>
      <c r="K18" s="2">
        <f>SUM(I18/4)</f>
        <v>0</v>
      </c>
      <c r="L18" s="5"/>
      <c r="M18" s="5"/>
    </row>
    <row r="19" spans="1:13" x14ac:dyDescent="0.4">
      <c r="F19" s="2">
        <f>SUM(D19*A105)</f>
        <v>0</v>
      </c>
      <c r="H19" s="1">
        <f>SUM(D19*D106)</f>
        <v>0</v>
      </c>
      <c r="I19" s="2">
        <f t="shared" si="0"/>
        <v>0</v>
      </c>
      <c r="K19" s="2">
        <f>SUM(I19/4)</f>
        <v>0</v>
      </c>
      <c r="L19" s="5"/>
      <c r="M19" s="5"/>
    </row>
    <row r="20" spans="1:13" x14ac:dyDescent="0.4">
      <c r="A20">
        <v>3</v>
      </c>
      <c r="B20" t="s">
        <v>41</v>
      </c>
      <c r="F20" s="2">
        <f>SUM(D20*A106)</f>
        <v>0</v>
      </c>
      <c r="H20" s="1">
        <f>SUM(D20*D107)</f>
        <v>0</v>
      </c>
      <c r="I20" s="2">
        <f t="shared" si="0"/>
        <v>0</v>
      </c>
      <c r="K20" s="2">
        <f>SUM(I20/4)</f>
        <v>0</v>
      </c>
      <c r="L20" s="5"/>
      <c r="M20" s="5"/>
    </row>
    <row r="21" spans="1:13" x14ac:dyDescent="0.4">
      <c r="B21" t="s">
        <v>40</v>
      </c>
      <c r="D21" s="6">
        <v>296</v>
      </c>
      <c r="F21" s="2">
        <f>SUM(D21*A101)</f>
        <v>12649.606736842106</v>
      </c>
      <c r="G21">
        <v>9759</v>
      </c>
      <c r="H21" s="1">
        <f>SUM(D21*D100)</f>
        <v>8205.9176421052634</v>
      </c>
      <c r="I21" s="2">
        <f t="shared" si="0"/>
        <v>30614.524378947368</v>
      </c>
      <c r="K21" s="2">
        <f>SUM(I21/4)</f>
        <v>7653.631094736842</v>
      </c>
      <c r="L21" s="5">
        <v>260</v>
      </c>
      <c r="M21" s="5">
        <v>36</v>
      </c>
    </row>
    <row r="22" spans="1:13" x14ac:dyDescent="0.4">
      <c r="F22" s="2">
        <f>SUM(D22*A100)</f>
        <v>0</v>
      </c>
      <c r="H22" s="1">
        <f>SUM(D22*D109)</f>
        <v>0</v>
      </c>
      <c r="I22" s="2">
        <f t="shared" si="0"/>
        <v>0</v>
      </c>
      <c r="K22" s="2" t="s">
        <v>5</v>
      </c>
      <c r="L22" s="5"/>
      <c r="M22" s="5"/>
    </row>
    <row r="23" spans="1:13" x14ac:dyDescent="0.4">
      <c r="A23">
        <v>4</v>
      </c>
      <c r="B23" t="s">
        <v>39</v>
      </c>
      <c r="F23" s="2">
        <f>SUM(D23*A101)</f>
        <v>0</v>
      </c>
      <c r="H23" s="1">
        <f>SUM(D23*D110)</f>
        <v>0</v>
      </c>
      <c r="I23" s="2">
        <f t="shared" si="0"/>
        <v>0</v>
      </c>
      <c r="K23" s="2">
        <f t="shared" ref="K23:K54" si="1">SUM(I23/4)</f>
        <v>0</v>
      </c>
      <c r="L23" s="5"/>
      <c r="M23" s="5"/>
    </row>
    <row r="24" spans="1:13" x14ac:dyDescent="0.4">
      <c r="B24" t="s">
        <v>38</v>
      </c>
      <c r="D24" s="6">
        <v>90</v>
      </c>
      <c r="F24" s="2">
        <f>SUM(D24*A101)</f>
        <v>3846.1642105263159</v>
      </c>
      <c r="G24">
        <v>9759</v>
      </c>
      <c r="H24" s="1">
        <f>SUM(D24*D100)</f>
        <v>2495.0425263157895</v>
      </c>
      <c r="I24" s="2">
        <f t="shared" si="0"/>
        <v>16100.206736842105</v>
      </c>
      <c r="K24" s="2">
        <f t="shared" si="1"/>
        <v>4025.0516842105262</v>
      </c>
      <c r="L24" s="5">
        <v>80</v>
      </c>
      <c r="M24" s="5">
        <v>10</v>
      </c>
    </row>
    <row r="25" spans="1:13" x14ac:dyDescent="0.4">
      <c r="F25" s="2">
        <f>SUM(D25*A103)</f>
        <v>0</v>
      </c>
      <c r="H25" s="1">
        <f>SUM(D25*D112)</f>
        <v>0</v>
      </c>
      <c r="I25" s="2">
        <f t="shared" si="0"/>
        <v>0</v>
      </c>
      <c r="K25" s="2">
        <f t="shared" si="1"/>
        <v>0</v>
      </c>
      <c r="L25" s="5"/>
      <c r="M25" s="5"/>
    </row>
    <row r="26" spans="1:13" x14ac:dyDescent="0.4">
      <c r="A26">
        <v>5</v>
      </c>
      <c r="B26" t="s">
        <v>37</v>
      </c>
      <c r="F26" s="2">
        <f>SUM(D26*A104)</f>
        <v>0</v>
      </c>
      <c r="H26" s="1">
        <f>SUM(D26*D113)</f>
        <v>0</v>
      </c>
      <c r="I26" s="2">
        <f t="shared" si="0"/>
        <v>0</v>
      </c>
      <c r="K26" s="2">
        <f t="shared" si="1"/>
        <v>0</v>
      </c>
      <c r="L26" s="5"/>
      <c r="M26" s="5"/>
    </row>
    <row r="27" spans="1:13" x14ac:dyDescent="0.4">
      <c r="B27" t="s">
        <v>18</v>
      </c>
      <c r="D27" s="6">
        <v>628</v>
      </c>
      <c r="F27" s="2">
        <f>SUM(D27*A101)</f>
        <v>26837.679157894738</v>
      </c>
      <c r="G27">
        <v>0</v>
      </c>
      <c r="H27" s="1">
        <f>SUM(D27*D100)</f>
        <v>17409.85229473684</v>
      </c>
      <c r="I27" s="2">
        <f t="shared" si="0"/>
        <v>44247.531452631578</v>
      </c>
      <c r="K27" s="2">
        <f t="shared" si="1"/>
        <v>11061.882863157894</v>
      </c>
      <c r="L27" s="5">
        <v>589</v>
      </c>
      <c r="M27" s="5">
        <v>39</v>
      </c>
    </row>
    <row r="28" spans="1:13" x14ac:dyDescent="0.4">
      <c r="D28" s="8"/>
      <c r="F28" s="2">
        <f>SUM(D28*A106)</f>
        <v>0</v>
      </c>
      <c r="H28" s="1">
        <f>SUM(D28*D115)</f>
        <v>0</v>
      </c>
      <c r="I28" s="2">
        <f t="shared" si="0"/>
        <v>0</v>
      </c>
      <c r="K28" s="2">
        <f t="shared" si="1"/>
        <v>0</v>
      </c>
      <c r="L28" s="5"/>
      <c r="M28" s="5"/>
    </row>
    <row r="29" spans="1:13" x14ac:dyDescent="0.4">
      <c r="A29">
        <v>6</v>
      </c>
      <c r="B29" s="9" t="s">
        <v>36</v>
      </c>
      <c r="C29" s="19"/>
      <c r="F29" s="2">
        <f>SUM(D29*A107)</f>
        <v>0</v>
      </c>
      <c r="H29" s="1">
        <f>SUM(D29*D116)</f>
        <v>0</v>
      </c>
      <c r="I29" s="2">
        <f t="shared" si="0"/>
        <v>0</v>
      </c>
      <c r="K29" s="2">
        <f t="shared" si="1"/>
        <v>0</v>
      </c>
      <c r="L29" s="5"/>
      <c r="M29" s="5"/>
    </row>
    <row r="30" spans="1:13" x14ac:dyDescent="0.4">
      <c r="B30" s="9" t="s">
        <v>35</v>
      </c>
      <c r="C30" s="19"/>
      <c r="F30" s="2">
        <f>SUM(D30*A108)</f>
        <v>0</v>
      </c>
      <c r="H30" s="1">
        <f>SUM(D30*D117)</f>
        <v>0</v>
      </c>
      <c r="I30" s="2">
        <f t="shared" si="0"/>
        <v>0</v>
      </c>
      <c r="K30" s="2">
        <f t="shared" si="1"/>
        <v>0</v>
      </c>
      <c r="L30" s="5"/>
      <c r="M30" s="5"/>
    </row>
    <row r="31" spans="1:13" x14ac:dyDescent="0.4">
      <c r="B31" s="9" t="s">
        <v>68</v>
      </c>
      <c r="C31" s="19"/>
      <c r="D31" s="6">
        <v>290</v>
      </c>
      <c r="F31" s="2">
        <f>SUM(D31*A101)</f>
        <v>12393.195789473684</v>
      </c>
      <c r="G31">
        <v>9759</v>
      </c>
      <c r="H31" s="1">
        <f>SUM(D31*D100)</f>
        <v>8039.5814736842103</v>
      </c>
      <c r="I31" s="2">
        <f t="shared" si="0"/>
        <v>30191.777263157896</v>
      </c>
      <c r="K31" s="2">
        <f t="shared" si="1"/>
        <v>7547.9443157894739</v>
      </c>
      <c r="L31" s="5">
        <v>120</v>
      </c>
      <c r="M31" s="5">
        <v>170</v>
      </c>
    </row>
    <row r="32" spans="1:13" x14ac:dyDescent="0.4">
      <c r="F32" s="2">
        <f>SUM(D32*A110)</f>
        <v>0</v>
      </c>
      <c r="H32" s="1">
        <f>SUM(D32*D101)</f>
        <v>0</v>
      </c>
      <c r="I32" s="2">
        <f t="shared" si="0"/>
        <v>0</v>
      </c>
      <c r="K32" s="2">
        <f t="shared" si="1"/>
        <v>0</v>
      </c>
      <c r="L32" s="5"/>
      <c r="M32" s="5"/>
    </row>
    <row r="33" spans="1:13" x14ac:dyDescent="0.4">
      <c r="A33">
        <v>7</v>
      </c>
      <c r="B33" t="s">
        <v>34</v>
      </c>
      <c r="F33" s="2">
        <f>SUM(D33*A111)</f>
        <v>0</v>
      </c>
      <c r="H33" s="1">
        <f>SUM(D33*D102)</f>
        <v>0</v>
      </c>
      <c r="I33" s="2">
        <f t="shared" si="0"/>
        <v>0</v>
      </c>
      <c r="K33" s="2">
        <f t="shared" si="1"/>
        <v>0</v>
      </c>
      <c r="L33" s="5"/>
      <c r="M33" s="5"/>
    </row>
    <row r="34" spans="1:13" x14ac:dyDescent="0.4">
      <c r="B34" t="s">
        <v>33</v>
      </c>
      <c r="D34" s="6">
        <v>1182</v>
      </c>
      <c r="F34" s="2">
        <f>SUM(D34*A101)</f>
        <v>50512.956631578949</v>
      </c>
      <c r="G34">
        <v>0</v>
      </c>
      <c r="H34" s="1">
        <f>SUM(D34*D100)</f>
        <v>32768.225178947367</v>
      </c>
      <c r="I34" s="2">
        <f t="shared" si="0"/>
        <v>83281.181810526323</v>
      </c>
      <c r="K34" s="2">
        <f t="shared" si="1"/>
        <v>20820.295452631581</v>
      </c>
      <c r="L34" s="5">
        <v>1132</v>
      </c>
      <c r="M34" s="5">
        <v>50</v>
      </c>
    </row>
    <row r="35" spans="1:13" x14ac:dyDescent="0.4">
      <c r="F35" s="2">
        <f>SUM(D35*A100)</f>
        <v>0</v>
      </c>
      <c r="H35" s="1">
        <f>SUM(D35*D104)</f>
        <v>0</v>
      </c>
      <c r="I35" s="2">
        <f t="shared" si="0"/>
        <v>0</v>
      </c>
      <c r="K35" s="2">
        <f t="shared" si="1"/>
        <v>0</v>
      </c>
      <c r="L35" s="5"/>
      <c r="M35" s="5"/>
    </row>
    <row r="36" spans="1:13" x14ac:dyDescent="0.4">
      <c r="A36">
        <v>8</v>
      </c>
      <c r="B36" t="s">
        <v>32</v>
      </c>
      <c r="F36" s="2">
        <f>SUM(D36*A101)</f>
        <v>0</v>
      </c>
      <c r="H36" s="1">
        <f>SUM(D36*D105)</f>
        <v>0</v>
      </c>
      <c r="I36" s="2">
        <f t="shared" si="0"/>
        <v>0</v>
      </c>
      <c r="K36" s="2">
        <f t="shared" si="1"/>
        <v>0</v>
      </c>
      <c r="L36" s="5"/>
      <c r="M36" s="5"/>
    </row>
    <row r="37" spans="1:13" x14ac:dyDescent="0.4">
      <c r="B37" t="s">
        <v>31</v>
      </c>
      <c r="D37" s="6">
        <v>341</v>
      </c>
      <c r="F37" s="2">
        <f>SUM(D37*A101)</f>
        <v>14572.688842105264</v>
      </c>
      <c r="G37">
        <v>9759</v>
      </c>
      <c r="H37" s="1">
        <f>SUM(D37*D100)</f>
        <v>9453.4389052631577</v>
      </c>
      <c r="I37" s="2">
        <f t="shared" si="0"/>
        <v>33785.127747368424</v>
      </c>
      <c r="K37" s="2">
        <f t="shared" si="1"/>
        <v>8446.281936842106</v>
      </c>
      <c r="L37" s="5">
        <v>341</v>
      </c>
      <c r="M37" s="5">
        <v>0</v>
      </c>
    </row>
    <row r="38" spans="1:13" x14ac:dyDescent="0.4">
      <c r="F38" s="2">
        <f>SUM(D38*A100)</f>
        <v>0</v>
      </c>
      <c r="H38" s="1">
        <f>SUM(D38*D107)</f>
        <v>0</v>
      </c>
      <c r="I38" s="2">
        <f t="shared" si="0"/>
        <v>0</v>
      </c>
      <c r="K38" s="2">
        <f t="shared" si="1"/>
        <v>0</v>
      </c>
      <c r="L38" s="5"/>
      <c r="M38" s="5"/>
    </row>
    <row r="39" spans="1:13" x14ac:dyDescent="0.4">
      <c r="A39">
        <v>9</v>
      </c>
      <c r="B39" t="s">
        <v>30</v>
      </c>
      <c r="F39" s="2">
        <f>SUM(D39*A101)</f>
        <v>0</v>
      </c>
      <c r="H39" s="1">
        <f>SUM(D39*D108)</f>
        <v>0</v>
      </c>
      <c r="I39" s="2">
        <f t="shared" si="0"/>
        <v>0</v>
      </c>
      <c r="K39" s="2">
        <f t="shared" si="1"/>
        <v>0</v>
      </c>
      <c r="L39" s="5"/>
      <c r="M39" s="5"/>
    </row>
    <row r="40" spans="1:13" x14ac:dyDescent="0.4">
      <c r="B40" t="s">
        <v>29</v>
      </c>
      <c r="D40" s="6">
        <v>362</v>
      </c>
      <c r="F40" s="2">
        <f>SUM(D40*A101)</f>
        <v>15470.127157894738</v>
      </c>
      <c r="G40">
        <v>9759</v>
      </c>
      <c r="H40" s="1">
        <f>SUM(D40*D100)</f>
        <v>10035.615494736841</v>
      </c>
      <c r="I40" s="2">
        <f t="shared" si="0"/>
        <v>35264.742652631583</v>
      </c>
      <c r="K40" s="2">
        <f t="shared" si="1"/>
        <v>8816.1856631578958</v>
      </c>
      <c r="L40" s="5">
        <v>362</v>
      </c>
      <c r="M40" s="5"/>
    </row>
    <row r="41" spans="1:13" x14ac:dyDescent="0.4">
      <c r="F41" s="2">
        <f>SUM(D41*A106)</f>
        <v>0</v>
      </c>
      <c r="H41" s="1">
        <f>SUM(D41*D110)</f>
        <v>0</v>
      </c>
      <c r="I41" s="2">
        <f t="shared" si="0"/>
        <v>0</v>
      </c>
      <c r="K41" s="2">
        <f t="shared" si="1"/>
        <v>0</v>
      </c>
      <c r="L41" s="5"/>
      <c r="M41" s="5"/>
    </row>
    <row r="42" spans="1:13" x14ac:dyDescent="0.4">
      <c r="A42">
        <v>10</v>
      </c>
      <c r="B42" t="s">
        <v>28</v>
      </c>
      <c r="F42" s="2">
        <f>SUM(D42*A107)</f>
        <v>0</v>
      </c>
      <c r="H42" s="1">
        <f>SUM(D42*D111)</f>
        <v>0</v>
      </c>
      <c r="I42" s="2">
        <f t="shared" si="0"/>
        <v>0</v>
      </c>
      <c r="K42" s="2">
        <f t="shared" si="1"/>
        <v>0</v>
      </c>
      <c r="L42" s="5"/>
      <c r="M42" s="5"/>
    </row>
    <row r="43" spans="1:13" x14ac:dyDescent="0.4">
      <c r="B43" t="s">
        <v>27</v>
      </c>
      <c r="D43" s="6">
        <v>158</v>
      </c>
      <c r="F43" s="2">
        <f>SUM(D43*A101)</f>
        <v>6752.1549473684217</v>
      </c>
      <c r="G43">
        <v>9759</v>
      </c>
      <c r="H43" s="1">
        <f>SUM(D43*D100)</f>
        <v>4380.1857684210527</v>
      </c>
      <c r="I43" s="2">
        <f t="shared" si="0"/>
        <v>20891.340715789473</v>
      </c>
      <c r="K43" s="2">
        <f t="shared" si="1"/>
        <v>5222.8351789473681</v>
      </c>
      <c r="L43" s="5">
        <v>158</v>
      </c>
      <c r="M43" s="5">
        <v>0</v>
      </c>
    </row>
    <row r="44" spans="1:13" x14ac:dyDescent="0.4">
      <c r="F44" s="2">
        <f>SUM(D44*A99)</f>
        <v>0</v>
      </c>
      <c r="H44" s="1">
        <f>SUM(D44*D113)</f>
        <v>0</v>
      </c>
      <c r="I44" s="2">
        <f t="shared" si="0"/>
        <v>0</v>
      </c>
      <c r="K44" s="2">
        <f t="shared" si="1"/>
        <v>0</v>
      </c>
      <c r="L44" s="5"/>
      <c r="M44" s="5"/>
    </row>
    <row r="45" spans="1:13" x14ac:dyDescent="0.4">
      <c r="A45">
        <v>11</v>
      </c>
      <c r="B45" t="s">
        <v>26</v>
      </c>
      <c r="F45" s="2">
        <f>SUM(D45*A110)</f>
        <v>0</v>
      </c>
      <c r="H45" s="1">
        <f>SUM(D45*D114)</f>
        <v>0</v>
      </c>
      <c r="I45" s="2">
        <f t="shared" si="0"/>
        <v>0</v>
      </c>
      <c r="K45" s="2">
        <f t="shared" si="1"/>
        <v>0</v>
      </c>
      <c r="L45" s="5"/>
      <c r="M45" s="5"/>
    </row>
    <row r="46" spans="1:13" x14ac:dyDescent="0.4">
      <c r="B46" t="s">
        <v>25</v>
      </c>
      <c r="D46" s="6">
        <v>314</v>
      </c>
      <c r="F46" s="2">
        <f>SUM(D46*A101)</f>
        <v>13418.839578947369</v>
      </c>
      <c r="G46">
        <v>9759</v>
      </c>
      <c r="H46" s="1">
        <f>SUM(D46*D100)</f>
        <v>8704.9261473684201</v>
      </c>
      <c r="I46" s="2">
        <f t="shared" si="0"/>
        <v>31882.765726315789</v>
      </c>
      <c r="K46" s="2">
        <f t="shared" si="1"/>
        <v>7970.6914315789472</v>
      </c>
      <c r="L46" s="5">
        <v>187</v>
      </c>
      <c r="M46" s="5">
        <v>127</v>
      </c>
    </row>
    <row r="47" spans="1:13" x14ac:dyDescent="0.4">
      <c r="B47" t="s">
        <v>13</v>
      </c>
      <c r="F47" s="2">
        <f>SUM(D47*A112)</f>
        <v>0</v>
      </c>
      <c r="H47" s="1">
        <f>SUM(D47*D116)</f>
        <v>0</v>
      </c>
      <c r="I47" s="2">
        <f t="shared" si="0"/>
        <v>0</v>
      </c>
      <c r="K47" s="2">
        <f t="shared" si="1"/>
        <v>0</v>
      </c>
      <c r="L47" s="5"/>
      <c r="M47" s="5"/>
    </row>
    <row r="48" spans="1:13" x14ac:dyDescent="0.4">
      <c r="F48" s="2">
        <f>SUM(D48*A113)</f>
        <v>0</v>
      </c>
      <c r="H48" s="1">
        <f>SUM(D48*D117)</f>
        <v>0</v>
      </c>
      <c r="I48" s="2">
        <f t="shared" si="0"/>
        <v>0</v>
      </c>
      <c r="K48" s="2">
        <f t="shared" si="1"/>
        <v>0</v>
      </c>
      <c r="L48" s="5"/>
      <c r="M48" s="5"/>
    </row>
    <row r="49" spans="1:13" x14ac:dyDescent="0.4">
      <c r="A49">
        <v>12</v>
      </c>
      <c r="B49" t="s">
        <v>24</v>
      </c>
      <c r="D49" s="6">
        <v>310</v>
      </c>
      <c r="F49" s="2">
        <f>SUM(D49*A101)</f>
        <v>13247.898947368421</v>
      </c>
      <c r="G49">
        <v>9759</v>
      </c>
      <c r="H49" s="1">
        <f>SUM(D49*D100)</f>
        <v>8594.0353684210531</v>
      </c>
      <c r="I49" s="2">
        <f t="shared" si="0"/>
        <v>31600.934315789473</v>
      </c>
      <c r="K49" s="2">
        <f t="shared" si="1"/>
        <v>7900.2335789473682</v>
      </c>
      <c r="L49" s="5">
        <v>310</v>
      </c>
      <c r="M49" s="5">
        <v>0</v>
      </c>
    </row>
    <row r="50" spans="1:13" x14ac:dyDescent="0.4">
      <c r="B50" t="s">
        <v>23</v>
      </c>
      <c r="F50" s="2">
        <f>SUM(D50*A115)</f>
        <v>0</v>
      </c>
      <c r="H50" s="1">
        <f>SUM(D50*D119)</f>
        <v>0</v>
      </c>
      <c r="I50" s="2">
        <f t="shared" ref="I50:I75" si="2">SUM(F50:H50)</f>
        <v>0</v>
      </c>
      <c r="K50" s="2">
        <f t="shared" si="1"/>
        <v>0</v>
      </c>
      <c r="L50" s="5"/>
      <c r="M50" s="5"/>
    </row>
    <row r="51" spans="1:13" x14ac:dyDescent="0.4">
      <c r="F51" s="2">
        <f>SUM(D51*A116)</f>
        <v>0</v>
      </c>
      <c r="H51" s="1">
        <f>SUM(D51*D120)</f>
        <v>0</v>
      </c>
      <c r="I51" s="2">
        <f t="shared" si="2"/>
        <v>0</v>
      </c>
      <c r="K51" s="2">
        <f t="shared" si="1"/>
        <v>0</v>
      </c>
      <c r="L51" s="5"/>
      <c r="M51" s="5"/>
    </row>
    <row r="52" spans="1:13" x14ac:dyDescent="0.4">
      <c r="A52">
        <v>13</v>
      </c>
      <c r="B52" t="s">
        <v>22</v>
      </c>
      <c r="D52" s="5">
        <v>844</v>
      </c>
      <c r="F52" s="2">
        <f>SUM(D52*A101)</f>
        <v>36068.473263157895</v>
      </c>
      <c r="H52" s="1">
        <f>SUM(D52*D100)</f>
        <v>23397.954357894738</v>
      </c>
      <c r="I52" s="2">
        <f t="shared" si="2"/>
        <v>59466.42762105263</v>
      </c>
      <c r="K52" s="2">
        <f t="shared" si="1"/>
        <v>14866.606905263157</v>
      </c>
      <c r="L52" s="5">
        <v>591</v>
      </c>
      <c r="M52" s="5">
        <v>253</v>
      </c>
    </row>
    <row r="53" spans="1:13" x14ac:dyDescent="0.4">
      <c r="B53" t="s">
        <v>13</v>
      </c>
      <c r="F53" s="2">
        <f>SUM(D53*A118)</f>
        <v>0</v>
      </c>
      <c r="H53" s="1">
        <f>SUM(D53*D122)</f>
        <v>0</v>
      </c>
      <c r="I53" s="2">
        <f t="shared" si="2"/>
        <v>0</v>
      </c>
      <c r="K53" s="2">
        <f t="shared" si="1"/>
        <v>0</v>
      </c>
      <c r="L53" s="5"/>
      <c r="M53" s="5"/>
    </row>
    <row r="54" spans="1:13" x14ac:dyDescent="0.4">
      <c r="F54" s="2">
        <f>SUM(D54*A119)</f>
        <v>0</v>
      </c>
      <c r="H54" s="1">
        <f>SUM(D54*D123)</f>
        <v>0</v>
      </c>
      <c r="I54" s="2">
        <f t="shared" si="2"/>
        <v>0</v>
      </c>
      <c r="K54" s="2">
        <f t="shared" si="1"/>
        <v>0</v>
      </c>
      <c r="L54" s="5"/>
      <c r="M54" s="5"/>
    </row>
    <row r="55" spans="1:13" x14ac:dyDescent="0.4">
      <c r="A55">
        <v>14</v>
      </c>
      <c r="B55" t="s">
        <v>21</v>
      </c>
      <c r="F55" s="2">
        <f>SUM(D55*A120)</f>
        <v>0</v>
      </c>
      <c r="H55" s="1">
        <f>SUM(D55*D124)</f>
        <v>0</v>
      </c>
      <c r="I55" s="2">
        <f t="shared" si="2"/>
        <v>0</v>
      </c>
      <c r="K55" s="2">
        <f t="shared" ref="K55:K75" si="3">SUM(I55/4)</f>
        <v>0</v>
      </c>
      <c r="L55" s="5"/>
      <c r="M55" s="5"/>
    </row>
    <row r="56" spans="1:13" x14ac:dyDescent="0.4">
      <c r="B56" t="s">
        <v>20</v>
      </c>
      <c r="D56" s="5">
        <v>497</v>
      </c>
      <c r="F56" s="2">
        <f>SUM(D56*A101)</f>
        <v>21239.373473684213</v>
      </c>
      <c r="G56">
        <v>9759</v>
      </c>
      <c r="H56" s="1">
        <f>SUM(D56*D100)</f>
        <v>13778.179284210526</v>
      </c>
      <c r="I56" s="2">
        <f t="shared" si="2"/>
        <v>44776.552757894737</v>
      </c>
      <c r="K56" s="2">
        <f t="shared" si="3"/>
        <v>11194.138189473684</v>
      </c>
      <c r="L56" s="5">
        <v>187</v>
      </c>
      <c r="M56" s="5">
        <v>310</v>
      </c>
    </row>
    <row r="57" spans="1:13" x14ac:dyDescent="0.4">
      <c r="F57" s="2">
        <f>SUM(D57*A122)</f>
        <v>0</v>
      </c>
      <c r="H57" s="1">
        <f>SUM(D57*D126)</f>
        <v>0</v>
      </c>
      <c r="I57" s="2">
        <f t="shared" si="2"/>
        <v>0</v>
      </c>
      <c r="K57" s="2">
        <f t="shared" si="3"/>
        <v>0</v>
      </c>
      <c r="L57" s="5"/>
      <c r="M57" s="5"/>
    </row>
    <row r="58" spans="1:13" x14ac:dyDescent="0.4">
      <c r="A58">
        <v>15</v>
      </c>
      <c r="B58" t="s">
        <v>19</v>
      </c>
      <c r="D58" s="5">
        <v>181</v>
      </c>
      <c r="F58" s="2">
        <f>SUM(D58*A101)</f>
        <v>7735.063578947369</v>
      </c>
      <c r="G58">
        <v>9759</v>
      </c>
      <c r="H58" s="1">
        <f>SUM(D58*D100)</f>
        <v>5017.8077473684207</v>
      </c>
      <c r="I58" s="2">
        <f t="shared" si="2"/>
        <v>22511.871326315788</v>
      </c>
      <c r="K58" s="2">
        <f t="shared" si="3"/>
        <v>5627.967831578947</v>
      </c>
      <c r="L58" s="5">
        <v>114</v>
      </c>
      <c r="M58" s="5">
        <v>67</v>
      </c>
    </row>
    <row r="59" spans="1:13" x14ac:dyDescent="0.4">
      <c r="B59" t="s">
        <v>18</v>
      </c>
      <c r="F59" s="2">
        <f>SUM(D59*A124)</f>
        <v>0</v>
      </c>
      <c r="H59" s="1">
        <f>SUM(D59*D128)</f>
        <v>0</v>
      </c>
      <c r="I59" s="2">
        <f t="shared" si="2"/>
        <v>0</v>
      </c>
      <c r="K59" s="2">
        <f t="shared" si="3"/>
        <v>0</v>
      </c>
      <c r="L59" s="5"/>
      <c r="M59" s="5"/>
    </row>
    <row r="60" spans="1:13" x14ac:dyDescent="0.4">
      <c r="F60" s="2">
        <f>SUM(D60*A125)</f>
        <v>0</v>
      </c>
      <c r="H60" s="1">
        <f>SUM(D60*D129)</f>
        <v>0</v>
      </c>
      <c r="I60" s="2">
        <f t="shared" si="2"/>
        <v>0</v>
      </c>
      <c r="K60" s="2">
        <f t="shared" si="3"/>
        <v>0</v>
      </c>
      <c r="L60" s="5"/>
      <c r="M60" s="5"/>
    </row>
    <row r="61" spans="1:13" x14ac:dyDescent="0.4">
      <c r="A61">
        <v>16</v>
      </c>
      <c r="B61" t="s">
        <v>17</v>
      </c>
      <c r="F61" s="2">
        <f>SUM(D61*A126)</f>
        <v>0</v>
      </c>
      <c r="H61" s="1">
        <f>SUM(D61*D130)</f>
        <v>0</v>
      </c>
      <c r="I61" s="2">
        <f t="shared" si="2"/>
        <v>0</v>
      </c>
      <c r="K61" s="2">
        <f t="shared" si="3"/>
        <v>0</v>
      </c>
      <c r="L61" s="5"/>
      <c r="M61" s="5"/>
    </row>
    <row r="62" spans="1:13" x14ac:dyDescent="0.4">
      <c r="B62" t="s">
        <v>16</v>
      </c>
      <c r="D62" s="5">
        <v>530</v>
      </c>
      <c r="F62" s="2">
        <f>SUM(D62*A101)</f>
        <v>22649.633684210527</v>
      </c>
      <c r="G62">
        <v>0</v>
      </c>
      <c r="H62" s="1">
        <f>SUM(D62*D100)</f>
        <v>14693.028210526316</v>
      </c>
      <c r="I62" s="2">
        <f t="shared" si="2"/>
        <v>37342.661894736841</v>
      </c>
      <c r="K62" s="2">
        <f t="shared" si="3"/>
        <v>9335.6654736842102</v>
      </c>
      <c r="L62" s="5">
        <v>530</v>
      </c>
      <c r="M62" s="5">
        <v>0</v>
      </c>
    </row>
    <row r="63" spans="1:13" x14ac:dyDescent="0.4">
      <c r="F63" s="2">
        <f>SUM(D63*A100)</f>
        <v>0</v>
      </c>
      <c r="H63" s="1">
        <f>SUM(D63*D132)</f>
        <v>0</v>
      </c>
      <c r="I63" s="2">
        <f t="shared" si="2"/>
        <v>0</v>
      </c>
      <c r="K63" s="2">
        <f t="shared" si="3"/>
        <v>0</v>
      </c>
      <c r="L63" s="5"/>
      <c r="M63" s="5"/>
    </row>
    <row r="64" spans="1:13" x14ac:dyDescent="0.4">
      <c r="A64">
        <v>17</v>
      </c>
      <c r="B64" t="s">
        <v>15</v>
      </c>
      <c r="F64" s="2">
        <f>SUM(D64*A101)</f>
        <v>0</v>
      </c>
      <c r="H64" s="1">
        <f>SUM(D64*D133)</f>
        <v>0</v>
      </c>
      <c r="I64" s="2">
        <f t="shared" si="2"/>
        <v>0</v>
      </c>
      <c r="K64" s="2">
        <f t="shared" si="3"/>
        <v>0</v>
      </c>
      <c r="L64" s="5"/>
      <c r="M64" s="5"/>
    </row>
    <row r="65" spans="1:13" x14ac:dyDescent="0.4">
      <c r="B65" t="s">
        <v>14</v>
      </c>
      <c r="D65" s="5">
        <v>1120</v>
      </c>
      <c r="F65" s="2">
        <f>SUM(D65*A101)</f>
        <v>47863.376842105266</v>
      </c>
      <c r="H65" s="1">
        <f>SUM(D65*D100)</f>
        <v>31049.418105263157</v>
      </c>
      <c r="I65" s="2">
        <f t="shared" si="2"/>
        <v>78912.794947368428</v>
      </c>
      <c r="K65" s="2">
        <f t="shared" si="3"/>
        <v>19728.198736842107</v>
      </c>
      <c r="L65" s="5">
        <v>1070</v>
      </c>
      <c r="M65" s="5">
        <v>50</v>
      </c>
    </row>
    <row r="66" spans="1:13" x14ac:dyDescent="0.4">
      <c r="B66" t="s">
        <v>13</v>
      </c>
      <c r="F66" s="2">
        <f>SUM(D66*A100)</f>
        <v>0</v>
      </c>
      <c r="H66" s="1">
        <f>SUM(D66*D135)</f>
        <v>0</v>
      </c>
      <c r="I66" s="2">
        <f t="shared" si="2"/>
        <v>0</v>
      </c>
      <c r="K66" s="2">
        <f t="shared" si="3"/>
        <v>0</v>
      </c>
      <c r="L66" s="5"/>
      <c r="M66" s="5"/>
    </row>
    <row r="67" spans="1:13" x14ac:dyDescent="0.4">
      <c r="F67" s="2">
        <f>SUM(D67*A101)</f>
        <v>0</v>
      </c>
      <c r="H67" s="1">
        <f>SUM(D67*D136)</f>
        <v>0</v>
      </c>
      <c r="I67" s="2">
        <f t="shared" si="2"/>
        <v>0</v>
      </c>
      <c r="K67" s="2">
        <f t="shared" si="3"/>
        <v>0</v>
      </c>
      <c r="L67" s="5"/>
      <c r="M67" s="5"/>
    </row>
    <row r="68" spans="1:13" x14ac:dyDescent="0.4">
      <c r="A68">
        <v>18</v>
      </c>
      <c r="B68" t="s">
        <v>12</v>
      </c>
      <c r="F68" s="2">
        <f>SUM(D68*A102)</f>
        <v>0</v>
      </c>
      <c r="H68" s="1">
        <f>SUM(D68*D137)</f>
        <v>0</v>
      </c>
      <c r="I68" s="2">
        <f t="shared" si="2"/>
        <v>0</v>
      </c>
      <c r="K68" s="2">
        <f t="shared" si="3"/>
        <v>0</v>
      </c>
      <c r="L68" s="5"/>
      <c r="M68" s="5"/>
    </row>
    <row r="69" spans="1:13" x14ac:dyDescent="0.4">
      <c r="B69" t="s">
        <v>11</v>
      </c>
      <c r="D69" s="5">
        <v>264</v>
      </c>
      <c r="F69" s="2">
        <f>SUM(D69*A101)</f>
        <v>11282.081684210527</v>
      </c>
      <c r="G69">
        <v>9759</v>
      </c>
      <c r="H69" s="1">
        <f>SUM(D69*D100)</f>
        <v>7318.7914105263153</v>
      </c>
      <c r="I69" s="2">
        <f t="shared" si="2"/>
        <v>28359.873094736842</v>
      </c>
      <c r="K69" s="2">
        <f t="shared" si="3"/>
        <v>7089.9682736842105</v>
      </c>
      <c r="L69" s="5">
        <v>214</v>
      </c>
      <c r="M69" s="5">
        <v>50</v>
      </c>
    </row>
    <row r="70" spans="1:13" x14ac:dyDescent="0.4">
      <c r="B70" t="s">
        <v>10</v>
      </c>
      <c r="F70" s="2">
        <f>SUM(D70*A102)</f>
        <v>0</v>
      </c>
      <c r="H70" s="1">
        <f>SUM(D70*D139)</f>
        <v>0</v>
      </c>
      <c r="I70" s="2">
        <f t="shared" si="2"/>
        <v>0</v>
      </c>
      <c r="K70" s="2">
        <f t="shared" si="3"/>
        <v>0</v>
      </c>
      <c r="L70" s="5"/>
      <c r="M70" s="5"/>
    </row>
    <row r="71" spans="1:13" x14ac:dyDescent="0.4">
      <c r="F71" s="2">
        <f>SUM(D71*A103)</f>
        <v>0</v>
      </c>
      <c r="H71" s="1">
        <f>SUM(D71*D140)</f>
        <v>0</v>
      </c>
      <c r="I71" s="2">
        <f t="shared" si="2"/>
        <v>0</v>
      </c>
      <c r="K71" s="2">
        <f t="shared" si="3"/>
        <v>0</v>
      </c>
      <c r="L71" s="5"/>
      <c r="M71" s="5"/>
    </row>
    <row r="72" spans="1:13" x14ac:dyDescent="0.4">
      <c r="A72">
        <v>19</v>
      </c>
      <c r="B72" t="s">
        <v>9</v>
      </c>
      <c r="D72" s="5">
        <v>322</v>
      </c>
      <c r="F72" s="2">
        <f>SUM(D72*A101)</f>
        <v>13760.720842105264</v>
      </c>
      <c r="G72">
        <v>9759</v>
      </c>
      <c r="H72" s="1">
        <f>SUM(D72*D100)</f>
        <v>8926.7077052631575</v>
      </c>
      <c r="I72" s="2">
        <f t="shared" si="2"/>
        <v>32446.428547368421</v>
      </c>
      <c r="K72" s="2">
        <f t="shared" si="3"/>
        <v>8111.6071368421053</v>
      </c>
      <c r="L72" s="5">
        <v>58</v>
      </c>
      <c r="M72" s="5">
        <v>264</v>
      </c>
    </row>
    <row r="73" spans="1:13" x14ac:dyDescent="0.4">
      <c r="B73" t="s">
        <v>8</v>
      </c>
      <c r="E73" t="s">
        <v>5</v>
      </c>
      <c r="F73" s="2">
        <f>SUM(D73*A102)</f>
        <v>0</v>
      </c>
      <c r="H73" s="1">
        <f>SUM(D73*D101)</f>
        <v>0</v>
      </c>
      <c r="I73" s="2">
        <f t="shared" si="2"/>
        <v>0</v>
      </c>
      <c r="J73" s="3" t="s">
        <v>5</v>
      </c>
      <c r="K73" s="2">
        <f t="shared" si="3"/>
        <v>0</v>
      </c>
      <c r="L73" s="5" t="s">
        <v>5</v>
      </c>
      <c r="M73" s="5"/>
    </row>
    <row r="74" spans="1:13" x14ac:dyDescent="0.4">
      <c r="F74" s="2">
        <f>SUM(D74*A103)</f>
        <v>0</v>
      </c>
      <c r="H74" s="1">
        <f>SUM(D74*D102)</f>
        <v>0</v>
      </c>
      <c r="I74" s="2">
        <f t="shared" si="2"/>
        <v>0</v>
      </c>
      <c r="J74" s="3"/>
      <c r="K74" s="2">
        <f t="shared" si="3"/>
        <v>0</v>
      </c>
      <c r="L74" s="5"/>
      <c r="M74" s="5"/>
    </row>
    <row r="75" spans="1:13" x14ac:dyDescent="0.4">
      <c r="A75">
        <v>20</v>
      </c>
      <c r="B75" t="s">
        <v>7</v>
      </c>
      <c r="D75" s="5">
        <v>239</v>
      </c>
      <c r="F75" s="2">
        <f>SUM(D75*A101)</f>
        <v>10213.702736842106</v>
      </c>
      <c r="G75">
        <v>9759</v>
      </c>
      <c r="H75" s="1">
        <f>SUM(D75*D100)</f>
        <v>6625.7240421052629</v>
      </c>
      <c r="I75" s="2">
        <f t="shared" si="2"/>
        <v>26598.426778947367</v>
      </c>
      <c r="J75" s="3"/>
      <c r="K75" s="2">
        <f t="shared" si="3"/>
        <v>6649.6066947368417</v>
      </c>
      <c r="L75" s="5">
        <v>204</v>
      </c>
      <c r="M75" s="5">
        <v>35</v>
      </c>
    </row>
    <row r="76" spans="1:13" x14ac:dyDescent="0.4">
      <c r="B76" t="s">
        <v>6</v>
      </c>
      <c r="H76" s="1"/>
      <c r="I76" s="2"/>
      <c r="J76" s="3"/>
      <c r="L76" s="5"/>
      <c r="M76" s="5"/>
    </row>
    <row r="77" spans="1:13" x14ac:dyDescent="0.4">
      <c r="D77" s="5">
        <f>SUM(D13:D75)</f>
        <v>11875</v>
      </c>
      <c r="I77" s="2"/>
      <c r="J77" s="3" t="s">
        <v>5</v>
      </c>
      <c r="K77" s="4"/>
      <c r="L77" s="5">
        <f>SUM(L13:L76)</f>
        <v>9464</v>
      </c>
      <c r="M77" s="5">
        <f>SUM(M13:M76)</f>
        <v>2411</v>
      </c>
    </row>
    <row r="78" spans="1:13" x14ac:dyDescent="0.4">
      <c r="F78" s="2" t="s">
        <v>5</v>
      </c>
      <c r="G78" t="s">
        <v>5</v>
      </c>
      <c r="H78" s="2" t="s">
        <v>5</v>
      </c>
      <c r="I78" s="2" t="s">
        <v>5</v>
      </c>
      <c r="J78" s="3" t="s">
        <v>5</v>
      </c>
      <c r="K78" s="3"/>
      <c r="L78" s="2" t="s">
        <v>5</v>
      </c>
    </row>
    <row r="79" spans="1:13" x14ac:dyDescent="0.4">
      <c r="F79" s="2"/>
      <c r="H79" s="2"/>
      <c r="I79" s="2"/>
      <c r="J79" s="3"/>
      <c r="K79" s="3"/>
      <c r="L79" s="2"/>
    </row>
    <row r="80" spans="1:13" x14ac:dyDescent="0.4">
      <c r="F80" s="2"/>
      <c r="H80" s="2"/>
      <c r="I80" s="2"/>
      <c r="J80" s="3"/>
      <c r="K80" s="3"/>
      <c r="L80" s="2"/>
    </row>
    <row r="81" spans="1:13" x14ac:dyDescent="0.4">
      <c r="F81" s="2"/>
      <c r="H81" s="2"/>
      <c r="I81" s="2"/>
      <c r="J81" s="3"/>
      <c r="K81" s="3"/>
      <c r="L81" s="2"/>
    </row>
    <row r="82" spans="1:13" x14ac:dyDescent="0.4">
      <c r="F82" s="2"/>
      <c r="H82" s="2"/>
      <c r="I82" s="2"/>
      <c r="J82" s="3"/>
      <c r="K82" s="3"/>
      <c r="L82" s="2"/>
    </row>
    <row r="83" spans="1:13" x14ac:dyDescent="0.4">
      <c r="F83" s="2"/>
      <c r="H83" s="2"/>
      <c r="I83" s="2"/>
      <c r="J83" s="3"/>
      <c r="K83" s="3"/>
      <c r="L83" s="2"/>
    </row>
    <row r="84" spans="1:13" x14ac:dyDescent="0.4">
      <c r="F84" s="2"/>
      <c r="H84" s="2"/>
      <c r="I84" s="2"/>
      <c r="J84" s="3"/>
      <c r="K84" s="3"/>
      <c r="L84" s="2"/>
    </row>
    <row r="85" spans="1:13" x14ac:dyDescent="0.4">
      <c r="F85" s="2"/>
      <c r="H85" s="2"/>
      <c r="I85" s="2"/>
      <c r="J85" s="3"/>
      <c r="K85" s="3"/>
      <c r="L85" s="2"/>
    </row>
    <row r="86" spans="1:13" x14ac:dyDescent="0.4">
      <c r="F86" s="2"/>
      <c r="H86" s="2"/>
      <c r="I86" s="2"/>
      <c r="J86" s="3"/>
      <c r="K86" s="3"/>
      <c r="L86" s="2"/>
    </row>
    <row r="87" spans="1:13" x14ac:dyDescent="0.4">
      <c r="F87" s="2"/>
      <c r="H87" s="2"/>
      <c r="I87" s="2"/>
      <c r="J87" s="3"/>
      <c r="K87" s="3"/>
      <c r="L87" s="2"/>
    </row>
    <row r="88" spans="1:13" x14ac:dyDescent="0.4">
      <c r="F88" s="2"/>
      <c r="H88" s="2"/>
      <c r="I88" s="2"/>
      <c r="J88" s="3"/>
      <c r="K88" s="3"/>
      <c r="L88" s="2"/>
    </row>
    <row r="89" spans="1:13" x14ac:dyDescent="0.4">
      <c r="F89" s="2"/>
      <c r="H89" s="2"/>
      <c r="I89" s="2"/>
      <c r="J89" s="3"/>
      <c r="K89" s="3"/>
      <c r="L89" s="2"/>
    </row>
    <row r="90" spans="1:13" x14ac:dyDescent="0.4">
      <c r="F90" s="2"/>
      <c r="H90" s="2"/>
      <c r="I90" s="2"/>
      <c r="J90" s="3"/>
      <c r="K90" s="3"/>
      <c r="L90" s="2"/>
    </row>
    <row r="91" spans="1:13" x14ac:dyDescent="0.4">
      <c r="F91" s="2"/>
      <c r="H91" s="2"/>
      <c r="I91" s="2"/>
      <c r="J91" s="3"/>
      <c r="K91" s="3"/>
      <c r="L91" s="2"/>
    </row>
    <row r="92" spans="1:13" x14ac:dyDescent="0.4">
      <c r="F92" s="2"/>
      <c r="H92" s="2"/>
      <c r="I92" s="2"/>
      <c r="J92" s="3"/>
      <c r="K92" s="3"/>
      <c r="L92" s="2"/>
    </row>
    <row r="93" spans="1:13" x14ac:dyDescent="0.4">
      <c r="J93" s="3" t="s">
        <v>5</v>
      </c>
      <c r="K93" s="3"/>
      <c r="M93" s="2"/>
    </row>
    <row r="94" spans="1:13" x14ac:dyDescent="0.4">
      <c r="A94" t="s">
        <v>4</v>
      </c>
    </row>
    <row r="95" spans="1:13" x14ac:dyDescent="0.4">
      <c r="A95" s="2">
        <f>SUM(D5)</f>
        <v>634356</v>
      </c>
    </row>
    <row r="96" spans="1:13" x14ac:dyDescent="0.4">
      <c r="A96">
        <v>-126876</v>
      </c>
      <c r="B96" t="s">
        <v>3</v>
      </c>
    </row>
    <row r="97" spans="1:4" x14ac:dyDescent="0.4">
      <c r="A97">
        <f>SUM(A95:A96)</f>
        <v>507480</v>
      </c>
      <c r="D97" s="20" t="s">
        <v>2</v>
      </c>
    </row>
    <row r="98" spans="1:4" x14ac:dyDescent="0.4">
      <c r="A98">
        <v>0</v>
      </c>
      <c r="B98" t="s">
        <v>2</v>
      </c>
      <c r="D98">
        <v>329207</v>
      </c>
    </row>
    <row r="99" spans="1:4" x14ac:dyDescent="0.4">
      <c r="A99" s="1">
        <f>SUM(A97:A98)</f>
        <v>507480</v>
      </c>
      <c r="B99" t="s">
        <v>1</v>
      </c>
      <c r="D99">
        <v>11875</v>
      </c>
    </row>
    <row r="100" spans="1:4" x14ac:dyDescent="0.4">
      <c r="A100">
        <v>11875</v>
      </c>
      <c r="B100" t="s">
        <v>0</v>
      </c>
      <c r="D100">
        <f>SUM(D98/D99)</f>
        <v>27.722694736842104</v>
      </c>
    </row>
    <row r="101" spans="1:4" x14ac:dyDescent="0.4">
      <c r="A101">
        <f>SUM(A99/A100)</f>
        <v>42.735157894736844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Org bidrag 2021 till medlem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</dc:creator>
  <cp:lastModifiedBy>Trudy Fredriksson</cp:lastModifiedBy>
  <dcterms:created xsi:type="dcterms:W3CDTF">2021-03-14T11:42:56Z</dcterms:created>
  <dcterms:modified xsi:type="dcterms:W3CDTF">2021-03-14T13:16:56Z</dcterms:modified>
</cp:coreProperties>
</file>